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ocuments\MOU IFA\"/>
    </mc:Choice>
  </mc:AlternateContent>
  <xr:revisionPtr revIDLastSave="0" documentId="13_ncr:1_{65D3ABDA-7935-46A6-B129-37107ED00898}" xr6:coauthVersionLast="43" xr6:coauthVersionMax="43" xr10:uidLastSave="{00000000-0000-0000-0000-000000000000}"/>
  <bookViews>
    <workbookView xWindow="-120" yWindow="-120" windowWidth="29040" windowHeight="15840" xr2:uid="{048977E8-73BC-4347-95D5-82DED4A27C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1" l="1"/>
  <c r="E83" i="1" l="1"/>
  <c r="H52" i="1"/>
  <c r="H34" i="1" l="1"/>
  <c r="H35" i="1"/>
  <c r="I44" i="1" l="1"/>
  <c r="I43" i="1"/>
  <c r="I17" i="1"/>
  <c r="E64" i="1" l="1"/>
  <c r="E52" i="1" l="1"/>
  <c r="H18" i="1" l="1"/>
</calcChain>
</file>

<file path=xl/sharedStrings.xml><?xml version="1.0" encoding="utf-8"?>
<sst xmlns="http://schemas.openxmlformats.org/spreadsheetml/2006/main" count="224" uniqueCount="47">
  <si>
    <t>Cost Category</t>
  </si>
  <si>
    <t>Cost Pool</t>
  </si>
  <si>
    <t>Cost Item</t>
  </si>
  <si>
    <t>Allocation Base</t>
  </si>
  <si>
    <t>Partner Name</t>
  </si>
  <si>
    <t>Contribution Type</t>
  </si>
  <si>
    <t>Partner Contributions</t>
  </si>
  <si>
    <t>Infrastructure</t>
  </si>
  <si>
    <t>Lease</t>
  </si>
  <si>
    <t>Square Footage</t>
  </si>
  <si>
    <t>Office of Vocational Rehabilitation</t>
  </si>
  <si>
    <t>One-Stop Operating Budget &amp; Partner Contributions</t>
  </si>
  <si>
    <t>Non-Cash</t>
  </si>
  <si>
    <t>Resource Room Phones/Internet</t>
  </si>
  <si>
    <t>Equipment</t>
  </si>
  <si>
    <t>General Supplies</t>
  </si>
  <si>
    <t>Delivery System</t>
  </si>
  <si>
    <t>Receptionist</t>
  </si>
  <si>
    <t>Office Manager</t>
  </si>
  <si>
    <t>Other</t>
  </si>
  <si>
    <t xml:space="preserve">OSO, Reg Mgr., Office Mgr. </t>
  </si>
  <si>
    <t>Administration</t>
  </si>
  <si>
    <t>Total Costs</t>
  </si>
  <si>
    <t>Total Contributions</t>
  </si>
  <si>
    <t>Network Outreach</t>
  </si>
  <si>
    <t>Website</t>
  </si>
  <si>
    <t>Senior Community Service Employ</t>
  </si>
  <si>
    <t>Cash</t>
  </si>
  <si>
    <t>Kentucky Career Center: Mt. Sterling (Affiliate)</t>
  </si>
  <si>
    <t>Projected Cost</t>
  </si>
  <si>
    <t>Rent/Janitorial/Utilities</t>
  </si>
  <si>
    <t>Adult, Dislocated Worker, Youth (WIOA)</t>
  </si>
  <si>
    <t>Copy Paper, etc.</t>
  </si>
  <si>
    <t>DCBS</t>
  </si>
  <si>
    <t>Cash Contributions</t>
  </si>
  <si>
    <t>Partner</t>
  </si>
  <si>
    <t>Amount</t>
  </si>
  <si>
    <t>Senior Community Serice Employ</t>
  </si>
  <si>
    <t>Total</t>
  </si>
  <si>
    <t>Non-Cash Contributions</t>
  </si>
  <si>
    <t>In-Kind Contributions</t>
  </si>
  <si>
    <t xml:space="preserve">Total </t>
  </si>
  <si>
    <t>Grand Total</t>
  </si>
  <si>
    <t>Difference from shared cost</t>
  </si>
  <si>
    <t>Career Development Office</t>
  </si>
  <si>
    <t>Training/PD/Travel/Indirect/Staff Salaries</t>
  </si>
  <si>
    <t>Technology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</si>
</sst>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" fontId="0" fillId="0" borderId="0" xfId="0" applyNumberFormat="1"/>
    <xf numFmtId="44" fontId="0" fillId="0" borderId="0" xfId="2" applyFont="1"/>
    <xf numFmtId="8" fontId="0" fillId="0" borderId="0" xfId="2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right"/>
    </xf>
    <xf numFmtId="44" fontId="2" fillId="0" borderId="0" xfId="2" applyFont="1"/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0168-A70D-40BB-A4CB-32235E2964C9}">
  <sheetPr>
    <pageSetUpPr fitToPage="1"/>
  </sheetPr>
  <dimension ref="A1:I83"/>
  <sheetViews>
    <sheetView tabSelected="1" topLeftCell="A25" workbookViewId="0">
      <selection activeCell="I18" sqref="I18"/>
    </sheetView>
  </sheetViews>
  <sheetFormatPr defaultRowHeight="15" x14ac:dyDescent="0.25"/>
  <cols>
    <col min="1" max="1" width="15.7109375" customWidth="1"/>
    <col min="2" max="2" width="30.28515625" customWidth="1"/>
    <col min="3" max="3" width="29.7109375" customWidth="1"/>
    <col min="4" max="5" width="15.7109375" customWidth="1"/>
    <col min="6" max="6" width="34.28515625" customWidth="1"/>
    <col min="7" max="7" width="20.5703125" customWidth="1"/>
    <col min="8" max="8" width="22.140625" customWidth="1"/>
    <col min="9" max="9" width="15.7109375" style="3" customWidth="1"/>
  </cols>
  <sheetData>
    <row r="1" spans="1:9" x14ac:dyDescent="0.25">
      <c r="A1" s="9" t="s">
        <v>11</v>
      </c>
      <c r="B1" s="9"/>
      <c r="C1" s="9"/>
      <c r="D1" s="9"/>
      <c r="E1" s="9"/>
      <c r="F1" s="9"/>
      <c r="G1" s="9"/>
      <c r="H1" s="9"/>
    </row>
    <row r="2" spans="1:9" x14ac:dyDescent="0.25">
      <c r="A2" s="9" t="s">
        <v>28</v>
      </c>
      <c r="B2" s="9"/>
      <c r="C2" s="9"/>
      <c r="D2" s="9"/>
      <c r="E2" s="9"/>
      <c r="F2" s="9"/>
      <c r="G2" s="9"/>
      <c r="H2" s="9"/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29</v>
      </c>
      <c r="F3" t="s">
        <v>4</v>
      </c>
      <c r="G3" t="s">
        <v>5</v>
      </c>
      <c r="H3" t="s">
        <v>6</v>
      </c>
      <c r="I3" s="3" t="s">
        <v>43</v>
      </c>
    </row>
    <row r="4" spans="1:9" x14ac:dyDescent="0.25">
      <c r="A4" t="s">
        <v>7</v>
      </c>
      <c r="B4" t="s">
        <v>30</v>
      </c>
      <c r="E4" s="1">
        <v>22410</v>
      </c>
      <c r="H4" s="3"/>
    </row>
    <row r="5" spans="1:9" x14ac:dyDescent="0.25">
      <c r="A5" t="s">
        <v>7</v>
      </c>
      <c r="B5" t="s">
        <v>30</v>
      </c>
      <c r="C5" t="s">
        <v>8</v>
      </c>
      <c r="D5" t="s">
        <v>9</v>
      </c>
      <c r="E5" s="1"/>
      <c r="F5" t="s">
        <v>31</v>
      </c>
      <c r="G5" t="s">
        <v>27</v>
      </c>
      <c r="H5" s="3">
        <v>21410</v>
      </c>
      <c r="I5" s="3">
        <v>0</v>
      </c>
    </row>
    <row r="6" spans="1:9" x14ac:dyDescent="0.25">
      <c r="A6" t="s">
        <v>7</v>
      </c>
      <c r="B6" t="s">
        <v>30</v>
      </c>
      <c r="C6" t="s">
        <v>8</v>
      </c>
      <c r="D6" t="s">
        <v>9</v>
      </c>
      <c r="E6" s="1"/>
      <c r="F6" t="s">
        <v>44</v>
      </c>
      <c r="G6" t="s">
        <v>27</v>
      </c>
      <c r="H6" s="3">
        <v>1000</v>
      </c>
      <c r="I6" s="3">
        <v>0</v>
      </c>
    </row>
    <row r="7" spans="1:9" x14ac:dyDescent="0.25">
      <c r="A7" t="s">
        <v>7</v>
      </c>
      <c r="B7" t="s">
        <v>30</v>
      </c>
      <c r="C7" t="s">
        <v>8</v>
      </c>
      <c r="D7" t="s">
        <v>9</v>
      </c>
      <c r="E7" s="1"/>
      <c r="F7" t="s">
        <v>10</v>
      </c>
      <c r="H7" s="3">
        <v>0</v>
      </c>
      <c r="I7" s="3">
        <v>0</v>
      </c>
    </row>
    <row r="8" spans="1:9" x14ac:dyDescent="0.25">
      <c r="A8" t="s">
        <v>7</v>
      </c>
      <c r="B8" t="s">
        <v>13</v>
      </c>
      <c r="E8" s="1">
        <v>8000</v>
      </c>
      <c r="H8" s="3"/>
    </row>
    <row r="9" spans="1:9" x14ac:dyDescent="0.25">
      <c r="A9" t="s">
        <v>7</v>
      </c>
      <c r="B9" t="s">
        <v>13</v>
      </c>
      <c r="D9" t="s">
        <v>9</v>
      </c>
      <c r="E9" s="1"/>
      <c r="F9" t="s">
        <v>31</v>
      </c>
      <c r="G9" t="s">
        <v>27</v>
      </c>
      <c r="H9" s="3">
        <v>8000</v>
      </c>
      <c r="I9" s="3">
        <v>4500.72</v>
      </c>
    </row>
    <row r="10" spans="1:9" x14ac:dyDescent="0.25">
      <c r="A10" t="s">
        <v>7</v>
      </c>
      <c r="B10" t="s">
        <v>13</v>
      </c>
      <c r="D10" t="s">
        <v>9</v>
      </c>
      <c r="E10" s="1"/>
      <c r="F10" t="s">
        <v>44</v>
      </c>
      <c r="H10" s="3">
        <v>0</v>
      </c>
      <c r="I10" s="3">
        <v>287.27999999999997</v>
      </c>
    </row>
    <row r="11" spans="1:9" x14ac:dyDescent="0.25">
      <c r="A11" t="s">
        <v>7</v>
      </c>
      <c r="B11" t="s">
        <v>13</v>
      </c>
      <c r="D11" t="s">
        <v>9</v>
      </c>
      <c r="E11" s="1"/>
      <c r="F11" t="s">
        <v>10</v>
      </c>
      <c r="H11" s="3">
        <v>0</v>
      </c>
      <c r="I11" s="3">
        <v>0</v>
      </c>
    </row>
    <row r="12" spans="1:9" x14ac:dyDescent="0.25">
      <c r="A12" t="s">
        <v>7</v>
      </c>
      <c r="B12" t="s">
        <v>14</v>
      </c>
      <c r="E12" s="1">
        <v>3300</v>
      </c>
      <c r="H12" s="3"/>
    </row>
    <row r="13" spans="1:9" x14ac:dyDescent="0.25">
      <c r="A13" t="s">
        <v>7</v>
      </c>
      <c r="B13" t="s">
        <v>14</v>
      </c>
      <c r="D13" t="s">
        <v>9</v>
      </c>
      <c r="E13" s="1"/>
      <c r="F13" t="s">
        <v>31</v>
      </c>
      <c r="H13" s="3">
        <v>0</v>
      </c>
      <c r="I13" s="3">
        <v>0</v>
      </c>
    </row>
    <row r="14" spans="1:9" x14ac:dyDescent="0.25">
      <c r="A14" t="s">
        <v>7</v>
      </c>
      <c r="B14" t="s">
        <v>14</v>
      </c>
      <c r="D14" t="s">
        <v>9</v>
      </c>
      <c r="E14" s="1"/>
      <c r="F14" t="s">
        <v>44</v>
      </c>
      <c r="G14" t="s">
        <v>12</v>
      </c>
      <c r="H14" s="3">
        <v>3300</v>
      </c>
      <c r="I14" s="3">
        <v>0</v>
      </c>
    </row>
    <row r="15" spans="1:9" x14ac:dyDescent="0.25">
      <c r="A15" t="s">
        <v>7</v>
      </c>
      <c r="B15" t="s">
        <v>14</v>
      </c>
      <c r="D15" t="s">
        <v>9</v>
      </c>
      <c r="E15" s="1"/>
      <c r="F15" t="s">
        <v>10</v>
      </c>
      <c r="H15" s="3">
        <v>0</v>
      </c>
      <c r="I15" s="3">
        <v>0</v>
      </c>
    </row>
    <row r="16" spans="1:9" x14ac:dyDescent="0.25">
      <c r="A16" t="s">
        <v>7</v>
      </c>
      <c r="B16" t="s">
        <v>15</v>
      </c>
      <c r="C16" t="s">
        <v>32</v>
      </c>
      <c r="E16" s="1">
        <v>2400</v>
      </c>
      <c r="H16" s="3"/>
    </row>
    <row r="17" spans="1:9" x14ac:dyDescent="0.25">
      <c r="A17" t="s">
        <v>7</v>
      </c>
      <c r="B17" t="s">
        <v>15</v>
      </c>
      <c r="C17" t="s">
        <v>32</v>
      </c>
      <c r="D17" t="s">
        <v>9</v>
      </c>
      <c r="E17" s="1"/>
      <c r="F17" t="s">
        <v>31</v>
      </c>
      <c r="H17" s="3">
        <v>0</v>
      </c>
      <c r="I17" s="3">
        <f>2256+2350</f>
        <v>4606</v>
      </c>
    </row>
    <row r="18" spans="1:9" x14ac:dyDescent="0.25">
      <c r="A18" t="s">
        <v>7</v>
      </c>
      <c r="B18" t="s">
        <v>15</v>
      </c>
      <c r="C18" t="s">
        <v>32</v>
      </c>
      <c r="D18" t="s">
        <v>9</v>
      </c>
      <c r="E18" s="1"/>
      <c r="F18" t="s">
        <v>44</v>
      </c>
      <c r="G18" t="s">
        <v>27</v>
      </c>
      <c r="H18" s="3">
        <f>600+1800</f>
        <v>2400</v>
      </c>
      <c r="I18" s="3">
        <f>-(144+150)</f>
        <v>-294</v>
      </c>
    </row>
    <row r="19" spans="1:9" x14ac:dyDescent="0.25">
      <c r="A19" t="s">
        <v>7</v>
      </c>
      <c r="B19" t="s">
        <v>15</v>
      </c>
      <c r="C19" t="s">
        <v>32</v>
      </c>
      <c r="D19" t="s">
        <v>9</v>
      </c>
      <c r="E19" s="1"/>
      <c r="F19" t="s">
        <v>10</v>
      </c>
      <c r="H19" s="3">
        <v>0</v>
      </c>
      <c r="I19" s="3">
        <v>0</v>
      </c>
    </row>
    <row r="20" spans="1:9" x14ac:dyDescent="0.25">
      <c r="A20" t="s">
        <v>7</v>
      </c>
      <c r="B20" t="s">
        <v>46</v>
      </c>
      <c r="E20" s="1">
        <v>7000</v>
      </c>
      <c r="H20" s="3"/>
    </row>
    <row r="21" spans="1:9" x14ac:dyDescent="0.25">
      <c r="A21" t="s">
        <v>7</v>
      </c>
      <c r="B21" t="s">
        <v>46</v>
      </c>
      <c r="E21" s="1"/>
      <c r="F21" t="s">
        <v>31</v>
      </c>
      <c r="H21" s="3">
        <v>0</v>
      </c>
    </row>
    <row r="22" spans="1:9" x14ac:dyDescent="0.25">
      <c r="A22" t="s">
        <v>7</v>
      </c>
      <c r="B22" t="s">
        <v>46</v>
      </c>
      <c r="E22" s="1"/>
      <c r="F22" t="s">
        <v>44</v>
      </c>
      <c r="G22" t="s">
        <v>27</v>
      </c>
      <c r="H22" s="3">
        <v>7000</v>
      </c>
    </row>
    <row r="23" spans="1:9" x14ac:dyDescent="0.25">
      <c r="A23" t="s">
        <v>7</v>
      </c>
      <c r="B23" t="s">
        <v>46</v>
      </c>
      <c r="E23" s="1"/>
      <c r="F23" t="s">
        <v>10</v>
      </c>
      <c r="H23" s="3">
        <v>0</v>
      </c>
    </row>
    <row r="24" spans="1:9" x14ac:dyDescent="0.25">
      <c r="A24" t="s">
        <v>16</v>
      </c>
      <c r="B24" t="s">
        <v>17</v>
      </c>
      <c r="E24" s="1">
        <v>0</v>
      </c>
      <c r="H24" s="3"/>
    </row>
    <row r="25" spans="1:9" x14ac:dyDescent="0.25">
      <c r="A25" t="s">
        <v>16</v>
      </c>
      <c r="B25" t="s">
        <v>17</v>
      </c>
      <c r="D25" t="s">
        <v>9</v>
      </c>
      <c r="E25" s="1"/>
      <c r="F25" t="s">
        <v>31</v>
      </c>
      <c r="H25" s="3">
        <v>0</v>
      </c>
      <c r="I25" s="3">
        <v>0</v>
      </c>
    </row>
    <row r="26" spans="1:9" x14ac:dyDescent="0.25">
      <c r="A26" t="s">
        <v>16</v>
      </c>
      <c r="B26" t="s">
        <v>17</v>
      </c>
      <c r="D26" t="s">
        <v>9</v>
      </c>
      <c r="E26" s="1"/>
      <c r="F26" t="s">
        <v>44</v>
      </c>
      <c r="H26" s="3">
        <v>0</v>
      </c>
      <c r="I26" s="3">
        <v>0</v>
      </c>
    </row>
    <row r="27" spans="1:9" x14ac:dyDescent="0.25">
      <c r="A27" t="s">
        <v>16</v>
      </c>
      <c r="B27" t="s">
        <v>17</v>
      </c>
      <c r="D27" t="s">
        <v>9</v>
      </c>
      <c r="E27" s="1"/>
      <c r="F27" t="s">
        <v>10</v>
      </c>
      <c r="H27" s="3">
        <v>0</v>
      </c>
      <c r="I27" s="3">
        <v>0</v>
      </c>
    </row>
    <row r="28" spans="1:9" x14ac:dyDescent="0.25">
      <c r="A28" t="s">
        <v>16</v>
      </c>
      <c r="B28" t="s">
        <v>17</v>
      </c>
      <c r="D28" t="s">
        <v>9</v>
      </c>
      <c r="E28" s="1"/>
      <c r="F28" t="s">
        <v>26</v>
      </c>
      <c r="G28" t="s">
        <v>12</v>
      </c>
      <c r="H28" s="3">
        <v>15080</v>
      </c>
      <c r="I28" s="3">
        <v>0</v>
      </c>
    </row>
    <row r="29" spans="1:9" x14ac:dyDescent="0.25">
      <c r="A29" t="s">
        <v>16</v>
      </c>
      <c r="B29" t="s">
        <v>18</v>
      </c>
      <c r="C29" t="s">
        <v>20</v>
      </c>
      <c r="E29" s="1">
        <v>36534.03</v>
      </c>
      <c r="H29" s="3"/>
    </row>
    <row r="30" spans="1:9" x14ac:dyDescent="0.25">
      <c r="A30" t="s">
        <v>16</v>
      </c>
      <c r="B30" t="s">
        <v>18</v>
      </c>
      <c r="C30" t="s">
        <v>20</v>
      </c>
      <c r="D30" t="s">
        <v>9</v>
      </c>
      <c r="E30" s="1"/>
      <c r="F30" t="s">
        <v>31</v>
      </c>
      <c r="G30" t="s">
        <v>27</v>
      </c>
      <c r="H30" s="3">
        <v>18583.43</v>
      </c>
      <c r="I30" s="3">
        <v>0</v>
      </c>
    </row>
    <row r="31" spans="1:9" x14ac:dyDescent="0.25">
      <c r="A31" t="s">
        <v>16</v>
      </c>
      <c r="B31" t="s">
        <v>18</v>
      </c>
      <c r="C31" t="s">
        <v>20</v>
      </c>
      <c r="D31" t="s">
        <v>9</v>
      </c>
      <c r="E31" s="1"/>
      <c r="F31" t="s">
        <v>44</v>
      </c>
      <c r="G31" t="s">
        <v>27</v>
      </c>
      <c r="H31" s="3">
        <v>8792.7999999999993</v>
      </c>
      <c r="I31" s="3">
        <v>0</v>
      </c>
    </row>
    <row r="32" spans="1:9" x14ac:dyDescent="0.25">
      <c r="A32" t="s">
        <v>16</v>
      </c>
      <c r="B32" t="s">
        <v>18</v>
      </c>
      <c r="C32" t="s">
        <v>20</v>
      </c>
      <c r="D32" t="s">
        <v>9</v>
      </c>
      <c r="E32" s="1"/>
      <c r="F32" t="s">
        <v>10</v>
      </c>
      <c r="G32" t="s">
        <v>27</v>
      </c>
      <c r="H32" s="3">
        <v>9157.7999999999993</v>
      </c>
      <c r="I32" s="3">
        <v>0</v>
      </c>
    </row>
    <row r="33" spans="1:9" x14ac:dyDescent="0.25">
      <c r="A33" t="s">
        <v>16</v>
      </c>
      <c r="B33" t="s">
        <v>19</v>
      </c>
      <c r="C33" t="s">
        <v>45</v>
      </c>
      <c r="E33" s="1">
        <v>239698</v>
      </c>
      <c r="H33" s="3"/>
    </row>
    <row r="34" spans="1:9" x14ac:dyDescent="0.25">
      <c r="A34" t="s">
        <v>16</v>
      </c>
      <c r="B34" t="s">
        <v>19</v>
      </c>
      <c r="C34" t="s">
        <v>45</v>
      </c>
      <c r="D34" t="s">
        <v>9</v>
      </c>
      <c r="E34" s="1"/>
      <c r="F34" t="s">
        <v>31</v>
      </c>
      <c r="G34" t="s">
        <v>27</v>
      </c>
      <c r="H34" s="3">
        <f>239698-143300</f>
        <v>96398</v>
      </c>
      <c r="I34" s="3">
        <v>0</v>
      </c>
    </row>
    <row r="35" spans="1:9" x14ac:dyDescent="0.25">
      <c r="A35" t="s">
        <v>16</v>
      </c>
      <c r="B35" t="s">
        <v>19</v>
      </c>
      <c r="C35" t="s">
        <v>45</v>
      </c>
      <c r="D35" t="s">
        <v>9</v>
      </c>
      <c r="E35" s="1"/>
      <c r="F35" t="s">
        <v>44</v>
      </c>
      <c r="G35" t="s">
        <v>27</v>
      </c>
      <c r="H35" s="3">
        <f>143300</f>
        <v>143300</v>
      </c>
      <c r="I35" s="3">
        <v>0</v>
      </c>
    </row>
    <row r="36" spans="1:9" x14ac:dyDescent="0.25">
      <c r="A36" t="s">
        <v>16</v>
      </c>
      <c r="B36" t="s">
        <v>19</v>
      </c>
      <c r="C36" t="s">
        <v>45</v>
      </c>
      <c r="D36" t="s">
        <v>9</v>
      </c>
      <c r="E36" s="1"/>
      <c r="F36" t="s">
        <v>10</v>
      </c>
      <c r="H36" s="3">
        <v>0</v>
      </c>
      <c r="I36" s="3">
        <v>0</v>
      </c>
    </row>
    <row r="37" spans="1:9" x14ac:dyDescent="0.25">
      <c r="A37" t="s">
        <v>16</v>
      </c>
      <c r="B37" t="s">
        <v>19</v>
      </c>
      <c r="C37" t="s">
        <v>45</v>
      </c>
      <c r="D37" t="s">
        <v>9</v>
      </c>
      <c r="E37" s="1"/>
      <c r="F37" t="s">
        <v>33</v>
      </c>
      <c r="G37" t="s">
        <v>12</v>
      </c>
      <c r="H37" s="4">
        <v>500</v>
      </c>
      <c r="I37" s="3">
        <v>0</v>
      </c>
    </row>
    <row r="38" spans="1:9" x14ac:dyDescent="0.25">
      <c r="A38" t="s">
        <v>16</v>
      </c>
      <c r="B38" t="s">
        <v>21</v>
      </c>
      <c r="E38" s="1">
        <v>44936.97</v>
      </c>
      <c r="H38" s="3"/>
    </row>
    <row r="39" spans="1:9" x14ac:dyDescent="0.25">
      <c r="A39" t="s">
        <v>16</v>
      </c>
      <c r="B39" t="s">
        <v>21</v>
      </c>
      <c r="E39" s="1"/>
      <c r="F39" t="s">
        <v>31</v>
      </c>
      <c r="G39" t="s">
        <v>27</v>
      </c>
      <c r="H39" s="3">
        <v>44936.97</v>
      </c>
      <c r="I39" s="3">
        <v>0</v>
      </c>
    </row>
    <row r="40" spans="1:9" x14ac:dyDescent="0.25">
      <c r="A40" t="s">
        <v>16</v>
      </c>
      <c r="B40" t="s">
        <v>21</v>
      </c>
      <c r="E40" s="1"/>
      <c r="F40" t="s">
        <v>44</v>
      </c>
      <c r="H40" s="3">
        <v>0</v>
      </c>
      <c r="I40" s="3">
        <v>0</v>
      </c>
    </row>
    <row r="41" spans="1:9" x14ac:dyDescent="0.25">
      <c r="A41" t="s">
        <v>16</v>
      </c>
      <c r="B41" t="s">
        <v>21</v>
      </c>
      <c r="E41" s="3"/>
      <c r="F41" t="s">
        <v>10</v>
      </c>
      <c r="H41" s="3">
        <v>0</v>
      </c>
      <c r="I41" s="3">
        <v>0</v>
      </c>
    </row>
    <row r="42" spans="1:9" x14ac:dyDescent="0.25">
      <c r="A42" t="s">
        <v>16</v>
      </c>
      <c r="B42" t="s">
        <v>24</v>
      </c>
      <c r="C42" t="s">
        <v>25</v>
      </c>
      <c r="D42" t="s">
        <v>9</v>
      </c>
      <c r="E42" s="2">
        <v>1875</v>
      </c>
      <c r="H42" s="3"/>
    </row>
    <row r="43" spans="1:9" x14ac:dyDescent="0.25">
      <c r="A43" t="s">
        <v>16</v>
      </c>
      <c r="B43" t="s">
        <v>24</v>
      </c>
      <c r="C43" t="s">
        <v>25</v>
      </c>
      <c r="D43" t="s">
        <v>9</v>
      </c>
      <c r="F43" t="s">
        <v>31</v>
      </c>
      <c r="G43" t="s">
        <v>27</v>
      </c>
      <c r="H43" s="3">
        <v>1875</v>
      </c>
      <c r="I43" s="3">
        <f>-(1875-1762)</f>
        <v>-113</v>
      </c>
    </row>
    <row r="44" spans="1:9" x14ac:dyDescent="0.25">
      <c r="A44" t="s">
        <v>16</v>
      </c>
      <c r="B44" t="s">
        <v>24</v>
      </c>
      <c r="C44" t="s">
        <v>25</v>
      </c>
      <c r="D44" t="s">
        <v>9</v>
      </c>
      <c r="F44" t="s">
        <v>44</v>
      </c>
      <c r="H44" s="3">
        <v>0</v>
      </c>
      <c r="I44" s="3">
        <f>112.5</f>
        <v>112.5</v>
      </c>
    </row>
    <row r="45" spans="1:9" x14ac:dyDescent="0.25">
      <c r="A45" t="s">
        <v>16</v>
      </c>
      <c r="B45" t="s">
        <v>24</v>
      </c>
      <c r="C45" t="s">
        <v>25</v>
      </c>
      <c r="D45" t="s">
        <v>9</v>
      </c>
      <c r="F45" t="s">
        <v>10</v>
      </c>
      <c r="H45" s="3">
        <v>0</v>
      </c>
      <c r="I45" s="3">
        <v>0</v>
      </c>
    </row>
    <row r="46" spans="1:9" x14ac:dyDescent="0.25">
      <c r="E46" s="1"/>
      <c r="H46" s="1"/>
    </row>
    <row r="47" spans="1:9" x14ac:dyDescent="0.25">
      <c r="E47" s="1"/>
      <c r="F47" t="s">
        <v>31</v>
      </c>
      <c r="H47" s="3">
        <v>191203.4</v>
      </c>
    </row>
    <row r="48" spans="1:9" x14ac:dyDescent="0.25">
      <c r="E48" s="1"/>
      <c r="F48" t="s">
        <v>44</v>
      </c>
      <c r="H48" s="3">
        <v>165792.79999999999</v>
      </c>
    </row>
    <row r="49" spans="3:8" x14ac:dyDescent="0.25">
      <c r="E49" s="1"/>
      <c r="F49" t="s">
        <v>10</v>
      </c>
      <c r="H49" s="3">
        <v>9157.7999999999993</v>
      </c>
    </row>
    <row r="50" spans="3:8" x14ac:dyDescent="0.25">
      <c r="E50" s="1"/>
      <c r="F50" t="s">
        <v>26</v>
      </c>
      <c r="H50" s="3">
        <v>15080</v>
      </c>
    </row>
    <row r="51" spans="3:8" x14ac:dyDescent="0.25">
      <c r="E51" s="1"/>
      <c r="F51" t="s">
        <v>33</v>
      </c>
      <c r="H51" s="3">
        <v>500</v>
      </c>
    </row>
    <row r="52" spans="3:8" x14ac:dyDescent="0.25">
      <c r="C52" t="s">
        <v>22</v>
      </c>
      <c r="E52" s="1">
        <f>SUM(E4:E45)</f>
        <v>366154</v>
      </c>
      <c r="F52" t="s">
        <v>23</v>
      </c>
      <c r="H52" s="3">
        <f>SUM(H47:H51)</f>
        <v>381733.99999999994</v>
      </c>
    </row>
    <row r="53" spans="3:8" x14ac:dyDescent="0.25">
      <c r="E53" s="1"/>
      <c r="H53" s="3"/>
    </row>
    <row r="54" spans="3:8" x14ac:dyDescent="0.25">
      <c r="E54" s="1"/>
      <c r="H54" s="3"/>
    </row>
    <row r="55" spans="3:8" x14ac:dyDescent="0.25">
      <c r="E55" s="1"/>
      <c r="H55" s="3"/>
    </row>
    <row r="56" spans="3:8" x14ac:dyDescent="0.25">
      <c r="E56" s="1"/>
      <c r="H56" s="1"/>
    </row>
    <row r="57" spans="3:8" x14ac:dyDescent="0.25">
      <c r="C57" s="5" t="s">
        <v>34</v>
      </c>
      <c r="D57" s="5" t="s">
        <v>35</v>
      </c>
      <c r="E57" s="6" t="s">
        <v>36</v>
      </c>
    </row>
    <row r="58" spans="3:8" x14ac:dyDescent="0.25">
      <c r="D58" t="s">
        <v>31</v>
      </c>
      <c r="E58" s="3">
        <v>191203.4</v>
      </c>
    </row>
    <row r="59" spans="3:8" x14ac:dyDescent="0.25">
      <c r="D59" t="s">
        <v>44</v>
      </c>
      <c r="E59" s="3">
        <v>165792.79999999999</v>
      </c>
    </row>
    <row r="60" spans="3:8" x14ac:dyDescent="0.25">
      <c r="D60" t="s">
        <v>10</v>
      </c>
      <c r="E60" s="3">
        <v>9157.7999999999993</v>
      </c>
    </row>
    <row r="61" spans="3:8" x14ac:dyDescent="0.25">
      <c r="D61" t="s">
        <v>37</v>
      </c>
      <c r="E61" s="3">
        <v>0</v>
      </c>
    </row>
    <row r="62" spans="3:8" x14ac:dyDescent="0.25">
      <c r="D62" t="s">
        <v>33</v>
      </c>
      <c r="E62" s="3">
        <v>0</v>
      </c>
    </row>
    <row r="63" spans="3:8" x14ac:dyDescent="0.25">
      <c r="E63" s="3"/>
    </row>
    <row r="64" spans="3:8" x14ac:dyDescent="0.25">
      <c r="D64" s="7" t="s">
        <v>38</v>
      </c>
      <c r="E64" s="3">
        <f>SUM(E58:E62)</f>
        <v>366153.99999999994</v>
      </c>
    </row>
    <row r="65" spans="3:5" x14ac:dyDescent="0.25">
      <c r="E65" s="3"/>
    </row>
    <row r="66" spans="3:5" x14ac:dyDescent="0.25">
      <c r="C66" s="5" t="s">
        <v>39</v>
      </c>
      <c r="D66" s="5" t="s">
        <v>35</v>
      </c>
      <c r="E66" s="8" t="s">
        <v>36</v>
      </c>
    </row>
    <row r="67" spans="3:5" x14ac:dyDescent="0.25">
      <c r="D67" t="s">
        <v>31</v>
      </c>
      <c r="E67" s="3">
        <v>0</v>
      </c>
    </row>
    <row r="68" spans="3:5" x14ac:dyDescent="0.25">
      <c r="D68" t="s">
        <v>44</v>
      </c>
      <c r="E68" s="3">
        <v>0</v>
      </c>
    </row>
    <row r="69" spans="3:5" x14ac:dyDescent="0.25">
      <c r="D69" t="s">
        <v>10</v>
      </c>
      <c r="E69" s="3">
        <v>0</v>
      </c>
    </row>
    <row r="70" spans="3:5" x14ac:dyDescent="0.25">
      <c r="D70" t="s">
        <v>37</v>
      </c>
      <c r="E70" s="3">
        <v>15080</v>
      </c>
    </row>
    <row r="71" spans="3:5" x14ac:dyDescent="0.25">
      <c r="D71" t="s">
        <v>33</v>
      </c>
      <c r="E71" s="3">
        <v>500</v>
      </c>
    </row>
    <row r="72" spans="3:5" x14ac:dyDescent="0.25">
      <c r="D72" s="7" t="s">
        <v>38</v>
      </c>
      <c r="E72" s="3">
        <v>15580</v>
      </c>
    </row>
    <row r="73" spans="3:5" x14ac:dyDescent="0.25">
      <c r="E73" s="3"/>
    </row>
    <row r="74" spans="3:5" x14ac:dyDescent="0.25">
      <c r="C74" s="5" t="s">
        <v>40</v>
      </c>
      <c r="D74" s="5" t="s">
        <v>35</v>
      </c>
      <c r="E74" s="8" t="s">
        <v>36</v>
      </c>
    </row>
    <row r="75" spans="3:5" x14ac:dyDescent="0.25">
      <c r="D75" t="s">
        <v>31</v>
      </c>
      <c r="E75" s="3">
        <v>0</v>
      </c>
    </row>
    <row r="76" spans="3:5" x14ac:dyDescent="0.25">
      <c r="D76" t="s">
        <v>44</v>
      </c>
      <c r="E76" s="3">
        <v>0</v>
      </c>
    </row>
    <row r="77" spans="3:5" x14ac:dyDescent="0.25">
      <c r="D77" t="s">
        <v>10</v>
      </c>
      <c r="E77" s="3">
        <v>0</v>
      </c>
    </row>
    <row r="78" spans="3:5" x14ac:dyDescent="0.25">
      <c r="D78" t="s">
        <v>37</v>
      </c>
      <c r="E78" s="3">
        <v>0</v>
      </c>
    </row>
    <row r="79" spans="3:5" x14ac:dyDescent="0.25">
      <c r="D79" t="s">
        <v>33</v>
      </c>
      <c r="E79" s="3">
        <v>0</v>
      </c>
    </row>
    <row r="80" spans="3:5" x14ac:dyDescent="0.25">
      <c r="D80" s="7" t="s">
        <v>41</v>
      </c>
      <c r="E80" s="3">
        <v>0</v>
      </c>
    </row>
    <row r="81" spans="4:5" x14ac:dyDescent="0.25">
      <c r="E81" s="3"/>
    </row>
    <row r="82" spans="4:5" x14ac:dyDescent="0.25">
      <c r="E82" s="3"/>
    </row>
    <row r="83" spans="4:5" x14ac:dyDescent="0.25">
      <c r="D83" s="7" t="s">
        <v>42</v>
      </c>
      <c r="E83" s="3">
        <f>366154+15580</f>
        <v>381734</v>
      </c>
    </row>
  </sheetData>
  <mergeCells count="2">
    <mergeCell ref="A1:H1"/>
    <mergeCell ref="A2:H2"/>
  </mergeCells>
  <printOptions gridLines="1"/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AAB672A679D41BE3FBAD6F551367B" ma:contentTypeVersion="2" ma:contentTypeDescription="Create a new document." ma:contentTypeScope="" ma:versionID="607f716682e0e264666c6921886dffb2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B36BA7-1B38-4EC0-AB52-81207814C5BC}"/>
</file>

<file path=customXml/itemProps2.xml><?xml version="1.0" encoding="utf-8"?>
<ds:datastoreItem xmlns:ds="http://schemas.openxmlformats.org/officeDocument/2006/customXml" ds:itemID="{081EB516-2CFE-42EF-AC2E-5FFFF7BD3DE4}"/>
</file>

<file path=customXml/itemProps3.xml><?xml version="1.0" encoding="utf-8"?>
<ds:datastoreItem xmlns:ds="http://schemas.openxmlformats.org/officeDocument/2006/customXml" ds:itemID="{B32B6651-5D5A-498E-817A-69FCD5DA2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Suttles</dc:creator>
  <cp:lastModifiedBy>Justin Suttles</cp:lastModifiedBy>
  <cp:lastPrinted>2019-05-30T20:18:35Z</cp:lastPrinted>
  <dcterms:created xsi:type="dcterms:W3CDTF">2019-01-22T20:53:46Z</dcterms:created>
  <dcterms:modified xsi:type="dcterms:W3CDTF">2019-05-31T12:21:26Z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0x0101003F1AAB672A679D41BE3FBAD6F551367B</vt:lpwstr>
  </property>
</Properties>
</file>